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cowley/Google Drive/BOSS GYM/Boss Services/Boss Nutrition/"/>
    </mc:Choice>
  </mc:AlternateContent>
  <xr:revisionPtr revIDLastSave="0" documentId="8_{224CDF5D-90F5-5044-9E0F-6000F6289531}" xr6:coauthVersionLast="36" xr6:coauthVersionMax="36" xr10:uidLastSave="{00000000-0000-0000-0000-000000000000}"/>
  <bookViews>
    <workbookView xWindow="540" yWindow="1180" windowWidth="27640" windowHeight="16400" xr2:uid="{B9509415-60E1-624B-9D0B-A93B76AEEE72}"/>
  </bookViews>
  <sheets>
    <sheet name="Weight &amp; Heigh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" l="1"/>
  <c r="N16" i="1"/>
  <c r="AR9" i="1" s="1"/>
  <c r="D16" i="1"/>
  <c r="E16" i="1" s="1"/>
  <c r="D17" i="1" l="1"/>
  <c r="D18" i="1" l="1"/>
  <c r="E17" i="1"/>
  <c r="E18" i="1" l="1"/>
  <c r="O17" i="1"/>
  <c r="O19" i="1" l="1"/>
  <c r="O18" i="1"/>
  <c r="P18" i="1" s="1"/>
  <c r="P19" i="1" l="1"/>
  <c r="I12" i="1"/>
  <c r="I11" i="1"/>
  <c r="I15" i="1"/>
  <c r="I14" i="1"/>
  <c r="I13" i="1"/>
  <c r="I16" i="1" l="1"/>
  <c r="I17" i="1"/>
</calcChain>
</file>

<file path=xl/sharedStrings.xml><?xml version="1.0" encoding="utf-8"?>
<sst xmlns="http://schemas.openxmlformats.org/spreadsheetml/2006/main" count="33" uniqueCount="32">
  <si>
    <t>Male</t>
  </si>
  <si>
    <t>Female</t>
  </si>
  <si>
    <t>Calories</t>
  </si>
  <si>
    <t>Weekly Plan</t>
  </si>
  <si>
    <t>Sedentary </t>
  </si>
  <si>
    <t>Sex</t>
  </si>
  <si>
    <t>Plan</t>
  </si>
  <si>
    <t>Live For the Weekend</t>
  </si>
  <si>
    <t>Lightly Active</t>
  </si>
  <si>
    <t>Weight</t>
  </si>
  <si>
    <t>Monday</t>
  </si>
  <si>
    <t>Moderately Active</t>
  </si>
  <si>
    <t>Height</t>
  </si>
  <si>
    <t>Tuesday</t>
  </si>
  <si>
    <t>Very Active</t>
  </si>
  <si>
    <t>Age</t>
  </si>
  <si>
    <t>Wednesday</t>
  </si>
  <si>
    <t>Sustainable Loss</t>
  </si>
  <si>
    <t xml:space="preserve">Activity Level </t>
  </si>
  <si>
    <t>Thursday</t>
  </si>
  <si>
    <t>Aggressive Fat Loss</t>
  </si>
  <si>
    <t>Goal</t>
  </si>
  <si>
    <t>Weekly Totals</t>
  </si>
  <si>
    <t>Friday</t>
  </si>
  <si>
    <t>Gain Muscle</t>
  </si>
  <si>
    <t>BMR</t>
  </si>
  <si>
    <t>Saturday</t>
  </si>
  <si>
    <t>Approx. TDEE</t>
  </si>
  <si>
    <t>Sunday</t>
  </si>
  <si>
    <t>Balanced</t>
  </si>
  <si>
    <t>Weekender</t>
  </si>
  <si>
    <r>
      <t xml:space="preserve">                  </t>
    </r>
    <r>
      <rPr>
        <b/>
        <sz val="22"/>
        <color theme="0"/>
        <rFont val="Calibri Light"/>
        <family val="2"/>
        <scheme val="major"/>
      </rPr>
      <t xml:space="preserve">        BOSS CALORIE CALCULATION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</si>
</sst>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Calibri Light"/>
      <family val="2"/>
      <scheme val="major"/>
    </font>
    <font>
      <b/>
      <sz val="22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9" xfId="0" applyFont="1" applyBorder="1"/>
    <xf numFmtId="0" fontId="0" fillId="0" borderId="0" xfId="0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vertical="center"/>
    </xf>
    <xf numFmtId="164" fontId="5" fillId="0" borderId="10" xfId="1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0" applyNumberFormat="1"/>
    <xf numFmtId="1" fontId="5" fillId="0" borderId="0" xfId="0" applyNumberFormat="1" applyFont="1" applyBorder="1" applyAlignment="1">
      <alignment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2" borderId="0" xfId="0" applyFill="1"/>
    <xf numFmtId="0" fontId="0" fillId="0" borderId="0" xfId="0" applyFill="1"/>
    <xf numFmtId="0" fontId="6" fillId="2" borderId="0" xfId="0" applyFont="1" applyFill="1" applyAlignment="1"/>
    <xf numFmtId="0" fontId="7" fillId="2" borderId="0" xfId="0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50800</xdr:rowOff>
    </xdr:from>
    <xdr:to>
      <xdr:col>0</xdr:col>
      <xdr:colOff>812800</xdr:colOff>
      <xdr:row>2</xdr:row>
      <xdr:rowOff>353545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D392A1-77A1-9A4D-BD03-F8718E43F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50800"/>
          <a:ext cx="635000" cy="6329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PERSON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ERSONAL"/>
    </sheetNames>
    <definedNames>
      <definedName name="Rese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FC48-16B5-3E43-A8D8-9DD2B288C8A4}">
  <dimension ref="A1:AR22"/>
  <sheetViews>
    <sheetView tabSelected="1" workbookViewId="0">
      <selection activeCell="D11" sqref="D11"/>
    </sheetView>
  </sheetViews>
  <sheetFormatPr baseColWidth="10" defaultColWidth="8.83203125" defaultRowHeight="13" x14ac:dyDescent="0.15"/>
  <cols>
    <col min="1" max="1" width="12.6640625" style="30" bestFit="1" customWidth="1"/>
    <col min="2" max="2" width="12.6640625" style="31" customWidth="1"/>
    <col min="3" max="3" width="16" bestFit="1" customWidth="1"/>
    <col min="4" max="4" width="19.1640625" customWidth="1"/>
    <col min="5" max="5" width="14.6640625" bestFit="1" customWidth="1"/>
    <col min="6" max="6" width="6.33203125" customWidth="1"/>
    <col min="7" max="7" width="10.6640625" bestFit="1" customWidth="1"/>
    <col min="8" max="9" width="19.1640625" bestFit="1" customWidth="1"/>
    <col min="10" max="10" width="9" customWidth="1"/>
    <col min="14" max="14" width="19.1640625" hidden="1" customWidth="1"/>
    <col min="15" max="16" width="9.6640625" hidden="1" customWidth="1"/>
  </cols>
  <sheetData>
    <row r="1" spans="1:44" s="32" customFormat="1" x14ac:dyDescent="0.1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44" s="32" customForma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44" s="32" customFormat="1" ht="31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7" spans="1:44" x14ac:dyDescent="0.15">
      <c r="N7" t="s">
        <v>0</v>
      </c>
    </row>
    <row r="8" spans="1:44" ht="14" thickBot="1" x14ac:dyDescent="0.2">
      <c r="J8" s="1"/>
      <c r="N8" t="s">
        <v>1</v>
      </c>
    </row>
    <row r="9" spans="1:44" ht="17" thickBot="1" x14ac:dyDescent="0.2">
      <c r="C9" s="2" t="s">
        <v>2</v>
      </c>
      <c r="D9" s="3"/>
      <c r="H9" s="4" t="s">
        <v>3</v>
      </c>
      <c r="I9" s="5"/>
      <c r="N9" t="s">
        <v>4</v>
      </c>
      <c r="O9">
        <v>1.2</v>
      </c>
      <c r="AR9" t="str">
        <f>'Weight &amp; Height'!N16&amp;" "</f>
        <v xml:space="preserve">0 </v>
      </c>
    </row>
    <row r="10" spans="1:44" x14ac:dyDescent="0.15">
      <c r="C10" s="6" t="s">
        <v>5</v>
      </c>
      <c r="D10" s="9"/>
      <c r="H10" s="7" t="s">
        <v>6</v>
      </c>
      <c r="I10" s="29"/>
      <c r="N10" t="s">
        <v>8</v>
      </c>
      <c r="O10">
        <v>1.375</v>
      </c>
    </row>
    <row r="11" spans="1:44" x14ac:dyDescent="0.15">
      <c r="C11" s="6" t="s">
        <v>9</v>
      </c>
      <c r="D11" s="9"/>
      <c r="H11" s="6" t="s">
        <v>10</v>
      </c>
      <c r="I11" s="8" t="str">
        <f>IF($I$10=$N$17,$O$17,IF($I$10=$N$18,$O$18,IF($I$10=$N$19,$O$19,"-")))</f>
        <v>-</v>
      </c>
      <c r="N11" t="s">
        <v>11</v>
      </c>
      <c r="O11">
        <v>1.55</v>
      </c>
    </row>
    <row r="12" spans="1:44" x14ac:dyDescent="0.15">
      <c r="C12" s="6" t="s">
        <v>12</v>
      </c>
      <c r="D12" s="9"/>
      <c r="H12" s="6" t="s">
        <v>13</v>
      </c>
      <c r="I12" s="8" t="str">
        <f>IF($I$10=$N$17,$O$17,IF($I$10=$N$18,$O$18,IF($I$10=$N$19,$O$19,"-")))</f>
        <v>-</v>
      </c>
      <c r="N12" t="s">
        <v>14</v>
      </c>
      <c r="O12">
        <v>1.7250000000000001</v>
      </c>
    </row>
    <row r="13" spans="1:44" ht="16" x14ac:dyDescent="0.15">
      <c r="C13" s="10" t="s">
        <v>15</v>
      </c>
      <c r="D13" s="28"/>
      <c r="E13" s="11"/>
      <c r="F13" s="11"/>
      <c r="H13" s="6" t="s">
        <v>16</v>
      </c>
      <c r="I13" s="8" t="str">
        <f>IF($I$10=$N$17,$O$17,IF($I$10=$N$18,$O$18,IF($I$10=$N$19,$O$19,"-")))</f>
        <v>-</v>
      </c>
      <c r="N13" t="s">
        <v>17</v>
      </c>
      <c r="O13">
        <v>0.85</v>
      </c>
    </row>
    <row r="14" spans="1:44" ht="17" thickBot="1" x14ac:dyDescent="0.2">
      <c r="C14" s="6" t="s">
        <v>18</v>
      </c>
      <c r="D14" s="9"/>
      <c r="E14" s="12"/>
      <c r="F14" s="12"/>
      <c r="H14" s="6" t="s">
        <v>19</v>
      </c>
      <c r="I14" s="8" t="str">
        <f>IF($I$10=$N$17,$O$17,IF($I$10=$N$18,$O$18,IF($I$10=$N$19,$O$19,"-")))</f>
        <v>-</v>
      </c>
      <c r="N14" t="s">
        <v>20</v>
      </c>
      <c r="O14">
        <v>0.7</v>
      </c>
    </row>
    <row r="15" spans="1:44" x14ac:dyDescent="0.15">
      <c r="C15" s="6" t="s">
        <v>21</v>
      </c>
      <c r="D15" s="9"/>
      <c r="E15" s="13" t="s">
        <v>22</v>
      </c>
      <c r="F15" s="14"/>
      <c r="H15" s="6" t="s">
        <v>23</v>
      </c>
      <c r="I15" s="8" t="str">
        <f>IF($I$10=$N$17,$O$17,IF($I$10=$N$18,$O$18,IF($I$10=$N$19,$O$19,"-")))</f>
        <v>-</v>
      </c>
      <c r="N15" t="s">
        <v>24</v>
      </c>
      <c r="O15">
        <v>1.1000000000000001</v>
      </c>
    </row>
    <row r="16" spans="1:44" ht="20" x14ac:dyDescent="0.15">
      <c r="C16" s="15" t="s">
        <v>25</v>
      </c>
      <c r="D16" s="16" t="str">
        <f>IF(D10=N7,(10*$D$11+6.25*$D$12-5*$D$13+5),IF(D10=N8,(10*$D$11+6.25*$D$12-5*$D$13-161)," "))</f>
        <v xml:space="preserve"> </v>
      </c>
      <c r="E16" s="17" t="e">
        <f>D16*7</f>
        <v>#VALUE!</v>
      </c>
      <c r="F16" s="14"/>
      <c r="H16" s="6" t="s">
        <v>26</v>
      </c>
      <c r="I16" s="8" t="str">
        <f>IF($I$10=$N$17,$O$17,IF($I$10=$N$18,$P$18,IF($I$10=$N$19,$P$19,"-")))</f>
        <v>-</v>
      </c>
      <c r="N16">
        <f>D11*2</f>
        <v>0</v>
      </c>
      <c r="O16">
        <f>D11*2.6</f>
        <v>0</v>
      </c>
    </row>
    <row r="17" spans="3:16" ht="21" thickBot="1" x14ac:dyDescent="0.2">
      <c r="C17" s="18" t="s">
        <v>27</v>
      </c>
      <c r="D17" s="16" t="e">
        <f>D16*IF(D14=N9,O9,IF(D14=N10,O10,IF(D14=N11,O11,IF(D14=N12,O12,0))))</f>
        <v>#VALUE!</v>
      </c>
      <c r="E17" s="17" t="e">
        <f t="shared" ref="E17:E18" si="0">D17*7</f>
        <v>#VALUE!</v>
      </c>
      <c r="F17" s="19"/>
      <c r="H17" s="20" t="s">
        <v>28</v>
      </c>
      <c r="I17" s="21" t="str">
        <f>IF($I$10=$N$17,$O$17,IF($I$10=$N$18,$P$18,IF($I$10=$N$19,$P$19,"-")))</f>
        <v>-</v>
      </c>
      <c r="N17" t="s">
        <v>29</v>
      </c>
      <c r="O17" s="1" t="str">
        <f>D18</f>
        <v xml:space="preserve"> </v>
      </c>
    </row>
    <row r="18" spans="3:16" ht="21" thickBot="1" x14ac:dyDescent="0.2">
      <c r="C18" s="22" t="s">
        <v>2</v>
      </c>
      <c r="D18" s="23" t="str">
        <f>IF(D15=N13,D17*O13,IF(D15=N14,D17*O14,IF(D15=N15,D17*O15," ")))</f>
        <v xml:space="preserve"> </v>
      </c>
      <c r="E18" s="24" t="e">
        <f t="shared" si="0"/>
        <v>#VALUE!</v>
      </c>
      <c r="F18" s="25"/>
      <c r="N18" t="s">
        <v>30</v>
      </c>
      <c r="O18" s="1" t="e">
        <f>$E$18/7*0.95</f>
        <v>#VALUE!</v>
      </c>
      <c r="P18" s="26" t="e">
        <f>$O$18+(E18*0.025)</f>
        <v>#VALUE!</v>
      </c>
    </row>
    <row r="19" spans="3:16" x14ac:dyDescent="0.15">
      <c r="N19" t="s">
        <v>7</v>
      </c>
      <c r="O19" s="1" t="e">
        <f>$E$18/7*0.9</f>
        <v>#VALUE!</v>
      </c>
      <c r="P19" s="26" t="e">
        <f>$O$19+(E18*0.05)</f>
        <v>#VALUE!</v>
      </c>
    </row>
    <row r="22" spans="3:16" ht="20" x14ac:dyDescent="0.15">
      <c r="C22" s="27"/>
    </row>
  </sheetData>
  <sheetProtection algorithmName="SHA-512" hashValue="V/lJczFUIjw/TYbF0WzIDwuufI0KNQ5djzzjgqqn2rtMWOeaeo4s+7wrNa82kuqpEMsixqptSTwV8oE3RU/2XQ==" saltValue="d6vMohnFbuqudtFqP6pq9w==" spinCount="100000" sheet="1" objects="1" scenarios="1" selectLockedCells="1"/>
  <mergeCells count="3">
    <mergeCell ref="C9:D9"/>
    <mergeCell ref="H9:I9"/>
    <mergeCell ref="A1:U3"/>
  </mergeCells>
  <conditionalFormatting sqref="D17">
    <cfRule type="containsErrors" dxfId="3" priority="3">
      <formula>ISERROR(D17)</formula>
    </cfRule>
  </conditionalFormatting>
  <conditionalFormatting sqref="D18">
    <cfRule type="containsErrors" dxfId="2" priority="2">
      <formula>ISERROR(D18)</formula>
    </cfRule>
  </conditionalFormatting>
  <conditionalFormatting sqref="E16:E18">
    <cfRule type="containsErrors" dxfId="1" priority="1">
      <formula>ISERROR(E16)</formula>
    </cfRule>
  </conditionalFormatting>
  <conditionalFormatting sqref="D10:D15 I10">
    <cfRule type="containsBlanks" dxfId="0" priority="4">
      <formula>LEN(TRIM(D10))=0</formula>
    </cfRule>
  </conditionalFormatting>
  <dataValidations count="4">
    <dataValidation type="list" allowBlank="1" showInputMessage="1" showErrorMessage="1" sqref="I10" xr:uid="{4103773D-D498-2549-B117-28F382237B18}">
      <formula1>$N$17:$N$19</formula1>
    </dataValidation>
    <dataValidation type="list" allowBlank="1" showInputMessage="1" showErrorMessage="1" sqref="D15" xr:uid="{67B9DDE0-48CE-1047-96FE-BBC481392A60}">
      <formula1>$N$13:$N$15</formula1>
    </dataValidation>
    <dataValidation type="list" allowBlank="1" showInputMessage="1" showErrorMessage="1" sqref="D10" xr:uid="{0261C4F0-7D2B-604A-B218-7EDFDA5598A7}">
      <formula1>$N$7:$N$8</formula1>
    </dataValidation>
    <dataValidation type="list" allowBlank="1" showInputMessage="1" showErrorMessage="1" sqref="D14" xr:uid="{159D33CC-DC1B-7748-8985-570A15FD4363}">
      <formula1>$N$9:$N$12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&amp; Height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2020-08-24T09:09:09Z</dcterms:created>
  <dcterms:modified xsi:type="dcterms:W3CDTF">2020-08-24T09:20:14Z</dcterms:modified>
</cp:coreProperties>
</file>